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Толв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<sst xmlns="http://schemas.openxmlformats.org/spreadsheetml/2006/main" count="45" uniqueCount="45">
  <si>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Толвуйское сельское поселение 2010</t>
  </si>
  <si>
    <t>Численность постоянного населения по состоянию на 1.01.09</t>
  </si>
  <si>
    <t>норматив числ. должностей выборных должн. лиц ОМС, осуществл. свои полномоч. на постоян. основе, и муниц. служ. (единиц)</t>
  </si>
  <si>
    <t>финансовый норматив на 1 должность (в руб.)</t>
  </si>
  <si>
    <t>северный коэффициент</t>
  </si>
  <si>
    <t>коэффициент плотности населения</t>
  </si>
  <si>
    <t>сельский коэффициент</t>
  </si>
  <si>
    <t>оценка нормативных расходов,в тыс.руб.</t>
  </si>
  <si>
    <t>Обеспеченность доходами нормативных расходов (61%)</t>
  </si>
  <si>
    <t>Обеспечение полномочий органов местного самоуправления по решению вопросов местного значения</t>
  </si>
  <si>
    <t>Владение, пользование,и распоряжение имуществом, находящимся в муниципальной собственности поселения</t>
  </si>
  <si>
    <t>Содержание и строит-во авт.дорог общего пользования, мостов и иных трансп. инженерных сооружений в границах насел. пунктов поселения, за исключ. авт. дорог общего пользования, мостов и иных трансп. инженерных сооружений фед. и рег. Значения</t>
  </si>
  <si>
    <t>Обеспечение малоимущ. граждан, прожив. в поселении и нуждающихся в улучшении жилищ. условий, жилыми помещениями в соотв. с жилищ. законодательством, организация строит-ва и содержания муниц. жилищного фонда, создание условий для жилищ. строит-ва</t>
  </si>
  <si>
    <t>Обеспечение первичных мер пожарной безопасности в границах населенных пунктов поселения</t>
  </si>
  <si>
    <t>Организация библиотечного обслуживания населения</t>
  </si>
  <si>
    <t>Создание условий для организации досуга и обеспечения жителей поселения услугами организаций культуры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</si>
  <si>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поселений, охрана объектов культурного наследия (памятников истории и культуры) местного (муниципального) значения, распол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</si>
  <si>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</si>
  <si>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Создание условий для массового отдыха жителей поселения и организация обустройства мест массового отдыха населения</t>
  </si>
  <si>
    <t xml:space="preserve">Формирование архивных фондов поселения </t>
  </si>
  <si>
    <t xml:space="preserve">Организация сбора и вывоза бытовых отходов и мусора </t>
  </si>
  <si>
    <t>Организация благоустройства и озеленения территории поселения</t>
  </si>
  <si>
    <t>Организация использования, охраны, защиты, воспроизводства городских лесов, особо охраняемых природных территорий, расположенных в границах населенных пунктов поселения</t>
  </si>
  <si>
    <t>Рассчитывается при утверждении ген планов поселений, устанавливающих площадь и границы земель, занятых городскими лесами</t>
  </si>
  <si>
    <t>Организация освещения улиц поселения и установки указателей с названиями улиц и номерами домов</t>
  </si>
  <si>
    <t>Организация ритуальных услуг и содержание мест захоронения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</si>
  <si>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</si>
  <si>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</si>
  <si>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Организация и осуществление мероприятий по работе с детьми и молодежью в поселениях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</si>
  <si>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поселений</t>
  </si>
  <si>
    <t>ВСЕГО нормативных расходов для обеспечения расходных обязательств по вопросам местного значения поселения, для обеспечения полномочий органов местного самоуправления по решению вопросов местного значения, тыс.руб.</t>
  </si>
  <si>
    <t>2010год</t>
  </si>
  <si>
    <t>2009год</t>
  </si>
  <si>
    <t xml:space="preserve">1.Собственные доходы - </t>
  </si>
  <si>
    <t xml:space="preserve">2.Дотация - </t>
  </si>
  <si>
    <t>03-</t>
  </si>
  <si>
    <t xml:space="preserve">3.Всего доходов - </t>
  </si>
  <si>
    <t>05-</t>
  </si>
  <si>
    <t>11-</t>
  </si>
  <si>
    <t>08-</t>
  </si>
  <si>
    <t>Численность постоянного населения по состоянию на 01.01.2009 г., чел.(нас)</t>
  </si>
  <si>
    <t>4.Расходы -4410- 68,2%</t>
  </si>
  <si>
    <t>0102,0104</t>
  </si>
  <si>
    <t>ВУС</t>
  </si>
  <si>
    <t>2009 ожид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</si>
</sst>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49" fontId="5" fillId="0" borderId="2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6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3" fillId="0" borderId="3" xfId="0" applyNumberFormat="1" applyFont="1" applyBorder="1" applyAlignment="1">
      <alignment horizontal="left" wrapText="1"/>
    </xf>
    <xf numFmtId="2" fontId="3" fillId="0" borderId="5" xfId="0" applyNumberFormat="1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B22">
      <selection activeCell="N37" sqref="N37"/>
    </sheetView>
  </sheetViews>
  <sheetFormatPr defaultColWidth="9.00390625" defaultRowHeight="12.75"/>
  <cols>
    <col min="1" max="1" width="4.75390625" style="0" customWidth="1"/>
    <col min="2" max="2" width="30.375" style="0" customWidth="1"/>
    <col min="3" max="3" width="2.625" style="0" customWidth="1"/>
    <col min="4" max="4" width="2.375" style="0" customWidth="1"/>
    <col min="5" max="5" width="1.75390625" style="0" customWidth="1"/>
    <col min="6" max="6" width="10.625" style="0" customWidth="1"/>
    <col min="7" max="7" width="9.875" style="0" customWidth="1"/>
    <col min="8" max="8" width="12.00390625" style="0" customWidth="1"/>
    <col min="9" max="9" width="8.375" style="0" customWidth="1"/>
    <col min="10" max="10" width="7.125" style="0" customWidth="1"/>
    <col min="11" max="11" width="7.625" style="0" customWidth="1"/>
    <col min="12" max="12" width="5.75390625" style="0" customWidth="1"/>
    <col min="13" max="13" width="9.75390625" style="0" customWidth="1"/>
    <col min="14" max="14" width="9.00390625" style="0" customWidth="1"/>
  </cols>
  <sheetData>
    <row r="1" spans="2:13" ht="22.5" customHeight="1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ht="111.75" customHeight="1">
      <c r="A2" s="1"/>
      <c r="B2" s="16"/>
      <c r="C2" s="16"/>
      <c r="D2" s="16"/>
      <c r="E2" s="16"/>
      <c r="F2" s="16"/>
      <c r="G2" s="2" t="s">
        <v>1</v>
      </c>
      <c r="H2" s="3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3" t="s">
        <v>7</v>
      </c>
      <c r="N2" s="4" t="s">
        <v>8</v>
      </c>
    </row>
    <row r="3" spans="1:14" ht="24.75" customHeight="1">
      <c r="A3" s="5">
        <v>1</v>
      </c>
      <c r="B3" s="17" t="s">
        <v>9</v>
      </c>
      <c r="C3" s="17"/>
      <c r="D3" s="17"/>
      <c r="E3" s="17"/>
      <c r="F3" s="17"/>
      <c r="G3" s="5">
        <v>1410</v>
      </c>
      <c r="H3" s="1">
        <v>4</v>
      </c>
      <c r="I3" s="1">
        <v>365.308</v>
      </c>
      <c r="J3" s="1"/>
      <c r="K3" s="6"/>
      <c r="L3" s="1"/>
      <c r="M3" s="6">
        <f>I3*H3</f>
        <v>1461.232</v>
      </c>
      <c r="N3" s="6">
        <f aca="true" t="shared" si="0" ref="N3:N15">M3*61%</f>
        <v>891.3515199999999</v>
      </c>
    </row>
    <row r="4" spans="1:14" ht="27" customHeight="1">
      <c r="A4" s="5">
        <f aca="true" t="shared" si="1" ref="A4:A25">A3+1</f>
        <v>2</v>
      </c>
      <c r="B4" s="17" t="s">
        <v>10</v>
      </c>
      <c r="C4" s="17"/>
      <c r="D4" s="17"/>
      <c r="E4" s="17"/>
      <c r="F4" s="17"/>
      <c r="G4" s="5">
        <v>1410</v>
      </c>
      <c r="H4" s="1"/>
      <c r="I4" s="1">
        <v>319.8</v>
      </c>
      <c r="J4" s="1">
        <v>1.0909</v>
      </c>
      <c r="K4" s="1">
        <v>1.1</v>
      </c>
      <c r="L4" s="7"/>
      <c r="M4" s="6">
        <f>G4*I4*J4*K4/1000</f>
        <v>541.0970908200001</v>
      </c>
      <c r="N4" s="6">
        <f t="shared" si="0"/>
        <v>330.0692254002</v>
      </c>
    </row>
    <row r="5" spans="1:14" ht="64.5" customHeight="1">
      <c r="A5" s="5">
        <f t="shared" si="1"/>
        <v>3</v>
      </c>
      <c r="B5" s="17" t="s">
        <v>11</v>
      </c>
      <c r="C5" s="17"/>
      <c r="D5" s="17"/>
      <c r="E5" s="17"/>
      <c r="F5" s="17"/>
      <c r="G5" s="5">
        <v>1410</v>
      </c>
      <c r="H5" s="1"/>
      <c r="I5" s="1">
        <v>95.92</v>
      </c>
      <c r="J5" s="1">
        <v>1.0909</v>
      </c>
      <c r="K5" s="1"/>
      <c r="L5" s="6"/>
      <c r="M5" s="6">
        <f>G5*I5*J5/1000</f>
        <v>147.54117048</v>
      </c>
      <c r="N5" s="6">
        <f t="shared" si="0"/>
        <v>90.0001139928</v>
      </c>
    </row>
    <row r="6" spans="1:14" ht="65.25" customHeight="1">
      <c r="A6" s="5">
        <f t="shared" si="1"/>
        <v>4</v>
      </c>
      <c r="B6" s="17" t="s">
        <v>12</v>
      </c>
      <c r="C6" s="17"/>
      <c r="D6" s="17"/>
      <c r="E6" s="17"/>
      <c r="F6" s="17"/>
      <c r="G6" s="5">
        <v>1410</v>
      </c>
      <c r="H6" s="1"/>
      <c r="I6" s="1">
        <v>49.7</v>
      </c>
      <c r="J6" s="1">
        <v>1.0909</v>
      </c>
      <c r="K6" s="6"/>
      <c r="L6" s="1"/>
      <c r="M6" s="6">
        <f>G6*I6*J6/1000</f>
        <v>76.4469993</v>
      </c>
      <c r="N6" s="6">
        <f t="shared" si="0"/>
        <v>46.632669573</v>
      </c>
    </row>
    <row r="7" spans="1:14" ht="26.25" customHeight="1">
      <c r="A7" s="5">
        <f t="shared" si="1"/>
        <v>5</v>
      </c>
      <c r="B7" s="17" t="s">
        <v>13</v>
      </c>
      <c r="C7" s="17"/>
      <c r="D7" s="17"/>
      <c r="E7" s="17"/>
      <c r="F7" s="17"/>
      <c r="G7" s="5">
        <v>1410</v>
      </c>
      <c r="H7" s="1"/>
      <c r="I7" s="1">
        <v>21.8</v>
      </c>
      <c r="J7" s="1">
        <v>1.0909</v>
      </c>
      <c r="K7" s="1"/>
      <c r="L7" s="1"/>
      <c r="M7" s="6">
        <f>G7*I7*J7/1000</f>
        <v>33.5320842</v>
      </c>
      <c r="N7" s="6">
        <f t="shared" si="0"/>
        <v>20.454571362</v>
      </c>
    </row>
    <row r="8" spans="1:14" ht="15" customHeight="1">
      <c r="A8" s="5">
        <f t="shared" si="1"/>
        <v>6</v>
      </c>
      <c r="B8" s="17" t="s">
        <v>14</v>
      </c>
      <c r="C8" s="17"/>
      <c r="D8" s="17"/>
      <c r="E8" s="17"/>
      <c r="F8" s="17"/>
      <c r="G8" s="5">
        <v>1410</v>
      </c>
      <c r="H8" s="1"/>
      <c r="I8" s="1">
        <v>398.4</v>
      </c>
      <c r="J8" s="1">
        <v>1.0909</v>
      </c>
      <c r="K8" s="1"/>
      <c r="L8" s="7">
        <v>1.175</v>
      </c>
      <c r="M8" s="6">
        <f>1426*I8*J8*L8/1000</f>
        <v>728.218426008</v>
      </c>
      <c r="N8" s="6">
        <f t="shared" si="0"/>
        <v>444.21323986488</v>
      </c>
    </row>
    <row r="9" spans="1:14" ht="27" customHeight="1">
      <c r="A9" s="5">
        <f t="shared" si="1"/>
        <v>7</v>
      </c>
      <c r="B9" s="17" t="s">
        <v>15</v>
      </c>
      <c r="C9" s="17"/>
      <c r="D9" s="17"/>
      <c r="E9" s="17"/>
      <c r="F9" s="17"/>
      <c r="G9" s="5">
        <v>1410</v>
      </c>
      <c r="H9" s="1"/>
      <c r="I9" s="1">
        <v>619.2</v>
      </c>
      <c r="J9" s="1">
        <v>1.0909</v>
      </c>
      <c r="K9" s="1"/>
      <c r="L9" s="1">
        <v>1.175</v>
      </c>
      <c r="M9" s="6">
        <f>1426*I9*J9*L9/1000</f>
        <v>1131.8093609040002</v>
      </c>
      <c r="N9" s="6">
        <f t="shared" si="0"/>
        <v>690.4037101514401</v>
      </c>
    </row>
    <row r="10" spans="1:14" ht="75.75" customHeight="1">
      <c r="A10" s="5">
        <f t="shared" si="1"/>
        <v>8</v>
      </c>
      <c r="B10" s="17" t="s">
        <v>16</v>
      </c>
      <c r="C10" s="17"/>
      <c r="D10" s="17"/>
      <c r="E10" s="17"/>
      <c r="F10" s="17"/>
      <c r="G10" s="5">
        <v>1410</v>
      </c>
      <c r="H10" s="1"/>
      <c r="I10" s="1">
        <v>29.43</v>
      </c>
      <c r="J10" s="1">
        <v>1.0909</v>
      </c>
      <c r="K10" s="1"/>
      <c r="L10" s="1">
        <v>1.175</v>
      </c>
      <c r="M10" s="6">
        <f>1426*I10*J10*L10/1000</f>
        <v>53.79384607785</v>
      </c>
      <c r="N10" s="6">
        <f t="shared" si="0"/>
        <v>32.8142461074885</v>
      </c>
    </row>
    <row r="11" spans="1:14" ht="51" customHeight="1">
      <c r="A11" s="5">
        <f t="shared" si="1"/>
        <v>9</v>
      </c>
      <c r="B11" s="17" t="s">
        <v>17</v>
      </c>
      <c r="C11" s="17"/>
      <c r="D11" s="17"/>
      <c r="E11" s="17"/>
      <c r="F11" s="17"/>
      <c r="G11" s="5">
        <v>1410</v>
      </c>
      <c r="H11" s="1"/>
      <c r="I11" s="1">
        <v>13.08</v>
      </c>
      <c r="J11" s="1">
        <v>1.0909</v>
      </c>
      <c r="K11" s="1"/>
      <c r="L11" s="1"/>
      <c r="M11" s="6">
        <f>G11*I11*J11/1000</f>
        <v>20.119250519999998</v>
      </c>
      <c r="N11" s="6">
        <f t="shared" si="0"/>
        <v>12.2727428172</v>
      </c>
    </row>
    <row r="12" spans="1:14" ht="39.75" customHeight="1">
      <c r="A12" s="5">
        <f t="shared" si="1"/>
        <v>10</v>
      </c>
      <c r="B12" s="17" t="s">
        <v>18</v>
      </c>
      <c r="C12" s="17"/>
      <c r="D12" s="17"/>
      <c r="E12" s="17"/>
      <c r="F12" s="17"/>
      <c r="G12" s="5">
        <v>1410</v>
      </c>
      <c r="H12" s="1"/>
      <c r="I12" s="1">
        <v>13.08</v>
      </c>
      <c r="J12" s="1">
        <v>1.0909</v>
      </c>
      <c r="K12" s="1"/>
      <c r="L12" s="1">
        <v>1.175</v>
      </c>
      <c r="M12" s="6">
        <f>1426*I12*J12*L12/1000</f>
        <v>23.908376034600007</v>
      </c>
      <c r="N12" s="6">
        <f t="shared" si="0"/>
        <v>14.584109381106003</v>
      </c>
    </row>
    <row r="13" spans="1:14" ht="15.75" customHeight="1">
      <c r="A13" s="5">
        <f t="shared" si="1"/>
        <v>11</v>
      </c>
      <c r="B13" s="17" t="s">
        <v>19</v>
      </c>
      <c r="C13" s="17"/>
      <c r="D13" s="17"/>
      <c r="E13" s="17"/>
      <c r="F13" s="17"/>
      <c r="G13" s="5">
        <v>1410</v>
      </c>
      <c r="H13" s="1"/>
      <c r="I13" s="1">
        <v>5.45</v>
      </c>
      <c r="J13" s="1">
        <v>1.0909</v>
      </c>
      <c r="K13" s="1"/>
      <c r="L13" s="1"/>
      <c r="M13" s="6">
        <f>G13*I13*J13/1000</f>
        <v>8.38302105</v>
      </c>
      <c r="N13" s="6">
        <f t="shared" si="0"/>
        <v>5.1136428405</v>
      </c>
    </row>
    <row r="14" spans="1:14" ht="15.75" customHeight="1">
      <c r="A14" s="5">
        <f t="shared" si="1"/>
        <v>12</v>
      </c>
      <c r="B14" s="17" t="s">
        <v>20</v>
      </c>
      <c r="C14" s="17"/>
      <c r="D14" s="17"/>
      <c r="E14" s="17"/>
      <c r="F14" s="17"/>
      <c r="G14" s="5">
        <v>1410</v>
      </c>
      <c r="H14" s="1"/>
      <c r="I14" s="1">
        <v>17.44</v>
      </c>
      <c r="J14" s="1">
        <v>1.0909</v>
      </c>
      <c r="K14" s="1"/>
      <c r="L14" s="1"/>
      <c r="M14" s="6">
        <f>G14*I14*J14/1000</f>
        <v>26.82566736</v>
      </c>
      <c r="N14" s="6">
        <f t="shared" si="0"/>
        <v>16.3636570896</v>
      </c>
    </row>
    <row r="15" spans="1:14" ht="24.75" customHeight="1">
      <c r="A15" s="5">
        <f t="shared" si="1"/>
        <v>13</v>
      </c>
      <c r="B15" s="17" t="s">
        <v>21</v>
      </c>
      <c r="C15" s="17"/>
      <c r="D15" s="17"/>
      <c r="E15" s="17"/>
      <c r="F15" s="17"/>
      <c r="G15" s="5">
        <v>1410</v>
      </c>
      <c r="H15" s="1"/>
      <c r="I15" s="1">
        <v>13.08</v>
      </c>
      <c r="J15" s="1">
        <v>1.0909</v>
      </c>
      <c r="K15" s="1"/>
      <c r="L15" s="1"/>
      <c r="M15" s="6">
        <f>G15*I15*J15/1000</f>
        <v>20.119250519999998</v>
      </c>
      <c r="N15" s="6">
        <f t="shared" si="0"/>
        <v>12.2727428172</v>
      </c>
    </row>
    <row r="16" spans="1:14" ht="58.5" customHeight="1">
      <c r="A16" s="5">
        <f t="shared" si="1"/>
        <v>14</v>
      </c>
      <c r="B16" s="18" t="s">
        <v>22</v>
      </c>
      <c r="C16" s="19"/>
      <c r="D16" s="19"/>
      <c r="E16" s="19"/>
      <c r="F16" s="20"/>
      <c r="G16" s="5">
        <v>1410</v>
      </c>
      <c r="H16" s="1"/>
      <c r="I16" s="1">
        <v>21.8</v>
      </c>
      <c r="J16" s="1"/>
      <c r="K16" s="1"/>
      <c r="L16" s="1"/>
      <c r="M16" s="28" t="s">
        <v>23</v>
      </c>
      <c r="N16" s="29"/>
    </row>
    <row r="17" spans="1:14" ht="27.75" customHeight="1">
      <c r="A17" s="5">
        <f t="shared" si="1"/>
        <v>15</v>
      </c>
      <c r="B17" s="17" t="s">
        <v>24</v>
      </c>
      <c r="C17" s="17"/>
      <c r="D17" s="17"/>
      <c r="E17" s="17"/>
      <c r="F17" s="17"/>
      <c r="G17" s="5">
        <v>1410</v>
      </c>
      <c r="H17" s="1"/>
      <c r="I17" s="1">
        <v>59.95</v>
      </c>
      <c r="J17" s="1">
        <v>1.0909</v>
      </c>
      <c r="K17" s="1"/>
      <c r="L17" s="1"/>
      <c r="M17" s="6">
        <f>G17*I17*J17/1000</f>
        <v>92.21323155</v>
      </c>
      <c r="N17" s="6">
        <f aca="true" t="shared" si="2" ref="N17:N22">M17*61%</f>
        <v>56.2500712455</v>
      </c>
    </row>
    <row r="18" spans="1:14" ht="26.25" customHeight="1">
      <c r="A18" s="5">
        <f t="shared" si="1"/>
        <v>16</v>
      </c>
      <c r="B18" s="17" t="s">
        <v>25</v>
      </c>
      <c r="C18" s="17"/>
      <c r="D18" s="17"/>
      <c r="E18" s="17"/>
      <c r="F18" s="17"/>
      <c r="G18" s="5">
        <v>1410</v>
      </c>
      <c r="H18" s="1"/>
      <c r="I18" s="1">
        <v>18.53</v>
      </c>
      <c r="J18" s="1">
        <v>1.0909</v>
      </c>
      <c r="K18" s="1"/>
      <c r="L18" s="1"/>
      <c r="M18" s="6">
        <f>G18*I18*J18/1000</f>
        <v>28.502271570000005</v>
      </c>
      <c r="N18" s="6">
        <f t="shared" si="2"/>
        <v>17.386385657700004</v>
      </c>
    </row>
    <row r="19" spans="1:14" ht="40.5" customHeight="1">
      <c r="A19" s="5">
        <f t="shared" si="1"/>
        <v>17</v>
      </c>
      <c r="B19" s="17" t="s">
        <v>26</v>
      </c>
      <c r="C19" s="17"/>
      <c r="D19" s="17"/>
      <c r="E19" s="17"/>
      <c r="F19" s="17"/>
      <c r="G19" s="5">
        <v>1410</v>
      </c>
      <c r="H19" s="1"/>
      <c r="I19" s="1">
        <v>1.09</v>
      </c>
      <c r="J19" s="1">
        <v>1.0909</v>
      </c>
      <c r="K19" s="1"/>
      <c r="L19" s="1"/>
      <c r="M19" s="6">
        <f>G19*I19*J19/1000</f>
        <v>1.67660421</v>
      </c>
      <c r="N19" s="6">
        <f t="shared" si="2"/>
        <v>1.0227285681</v>
      </c>
    </row>
    <row r="20" spans="1:14" ht="34.5" customHeight="1">
      <c r="A20" s="5">
        <f t="shared" si="1"/>
        <v>18</v>
      </c>
      <c r="B20" s="17" t="s">
        <v>27</v>
      </c>
      <c r="C20" s="17"/>
      <c r="D20" s="17"/>
      <c r="E20" s="17"/>
      <c r="F20" s="17"/>
      <c r="G20" s="5">
        <v>1410</v>
      </c>
      <c r="H20" s="1"/>
      <c r="I20" s="1">
        <v>1.09</v>
      </c>
      <c r="J20" s="1">
        <v>1.0909</v>
      </c>
      <c r="K20" s="1"/>
      <c r="L20" s="1"/>
      <c r="M20" s="6">
        <f>G20*I20*J20/1000</f>
        <v>1.67660421</v>
      </c>
      <c r="N20" s="6">
        <f t="shared" si="2"/>
        <v>1.0227285681</v>
      </c>
    </row>
    <row r="21" spans="1:14" ht="25.5" customHeight="1">
      <c r="A21" s="5">
        <f t="shared" si="1"/>
        <v>19</v>
      </c>
      <c r="B21" s="17" t="s">
        <v>28</v>
      </c>
      <c r="C21" s="17"/>
      <c r="D21" s="17"/>
      <c r="E21" s="17"/>
      <c r="F21" s="17"/>
      <c r="G21" s="5">
        <v>1410</v>
      </c>
      <c r="H21" s="1">
        <v>506</v>
      </c>
      <c r="I21" s="1">
        <v>6.54</v>
      </c>
      <c r="J21" s="1">
        <v>1.0909</v>
      </c>
      <c r="K21" s="1"/>
      <c r="L21" s="1"/>
      <c r="M21" s="6">
        <f>H21*I21/1000</f>
        <v>3.3092400000000004</v>
      </c>
      <c r="N21" s="6">
        <f t="shared" si="2"/>
        <v>2.0186364</v>
      </c>
    </row>
    <row r="22" spans="1:14" ht="38.25" customHeight="1">
      <c r="A22" s="5">
        <f t="shared" si="1"/>
        <v>20</v>
      </c>
      <c r="B22" s="17" t="s">
        <v>29</v>
      </c>
      <c r="C22" s="17"/>
      <c r="D22" s="17"/>
      <c r="E22" s="17"/>
      <c r="F22" s="17"/>
      <c r="G22" s="5">
        <v>1410</v>
      </c>
      <c r="H22" s="1"/>
      <c r="I22" s="1">
        <v>6.54</v>
      </c>
      <c r="J22" s="1"/>
      <c r="K22" s="1"/>
      <c r="L22" s="1"/>
      <c r="M22" s="6">
        <f>G22*I22/1000</f>
        <v>9.2214</v>
      </c>
      <c r="N22" s="6">
        <f t="shared" si="2"/>
        <v>5.6250539999999996</v>
      </c>
    </row>
    <row r="23" spans="1:14" ht="12.75" customHeight="1">
      <c r="A23" s="5">
        <f t="shared" si="1"/>
        <v>21</v>
      </c>
      <c r="B23" s="17" t="s">
        <v>30</v>
      </c>
      <c r="C23" s="17"/>
      <c r="D23" s="17"/>
      <c r="E23" s="17"/>
      <c r="F23" s="17"/>
      <c r="G23" s="5">
        <v>1410</v>
      </c>
      <c r="H23" s="22"/>
      <c r="I23" s="22"/>
      <c r="J23" s="22"/>
      <c r="K23" s="22"/>
      <c r="L23" s="22"/>
      <c r="M23" s="24">
        <f>SUM(M3:M22)</f>
        <v>4409.62589481445</v>
      </c>
      <c r="N23" s="26">
        <f>SUM(N3:N22)</f>
        <v>2689.8717958368143</v>
      </c>
    </row>
    <row r="24" spans="1:14" ht="40.5" customHeight="1">
      <c r="A24" s="5">
        <f t="shared" si="1"/>
        <v>22</v>
      </c>
      <c r="B24" s="17"/>
      <c r="C24" s="17"/>
      <c r="D24" s="17"/>
      <c r="E24" s="17"/>
      <c r="F24" s="17"/>
      <c r="G24" s="5">
        <v>1410</v>
      </c>
      <c r="H24" s="23"/>
      <c r="I24" s="23"/>
      <c r="J24" s="23"/>
      <c r="K24" s="23"/>
      <c r="L24" s="23"/>
      <c r="M24" s="25"/>
      <c r="N24" s="27"/>
    </row>
    <row r="25" spans="1:14" ht="28.5" customHeight="1">
      <c r="A25" s="5">
        <f t="shared" si="1"/>
        <v>23</v>
      </c>
      <c r="B25" s="17" t="s">
        <v>40</v>
      </c>
      <c r="C25" s="17"/>
      <c r="D25" s="17"/>
      <c r="E25" s="17"/>
      <c r="F25" s="17"/>
      <c r="G25" s="5">
        <v>1410</v>
      </c>
      <c r="H25" s="5">
        <v>1426</v>
      </c>
      <c r="I25" s="1"/>
      <c r="J25" s="1"/>
      <c r="K25" s="1"/>
      <c r="L25" s="1"/>
      <c r="M25" s="6"/>
      <c r="N25" s="6"/>
    </row>
    <row r="26" spans="8:14" ht="12.75">
      <c r="H26" s="8"/>
      <c r="I26" s="8"/>
      <c r="J26" s="8"/>
      <c r="K26" s="8" t="s">
        <v>31</v>
      </c>
      <c r="L26" s="8" t="s">
        <v>32</v>
      </c>
      <c r="M26" s="8" t="s">
        <v>44</v>
      </c>
      <c r="N26" s="8"/>
    </row>
    <row r="27" spans="2:14" ht="12.75">
      <c r="B27" s="21" t="s">
        <v>33</v>
      </c>
      <c r="C27" s="21"/>
      <c r="D27" s="21"/>
      <c r="E27" s="21"/>
      <c r="F27" s="21"/>
      <c r="G27" s="10">
        <v>1370</v>
      </c>
      <c r="H27" s="11" t="s">
        <v>42</v>
      </c>
      <c r="I27" s="8"/>
      <c r="J27" s="8"/>
      <c r="K27" s="8">
        <v>1209</v>
      </c>
      <c r="L27" s="8">
        <v>1209.3</v>
      </c>
      <c r="M27" s="8">
        <v>1209</v>
      </c>
      <c r="N27" s="8"/>
    </row>
    <row r="28" spans="2:14" ht="12.75">
      <c r="B28" s="21" t="s">
        <v>34</v>
      </c>
      <c r="C28" s="21"/>
      <c r="D28" s="21"/>
      <c r="E28" s="21"/>
      <c r="F28" s="21"/>
      <c r="G28" s="10">
        <v>1700</v>
      </c>
      <c r="H28" s="11" t="s">
        <v>35</v>
      </c>
      <c r="I28" s="8"/>
      <c r="J28" s="8"/>
      <c r="K28" s="8">
        <v>1</v>
      </c>
      <c r="L28" s="8"/>
      <c r="M28" s="8"/>
      <c r="N28" s="8"/>
    </row>
    <row r="29" spans="2:14" ht="12.75">
      <c r="B29" s="21" t="s">
        <v>36</v>
      </c>
      <c r="C29" s="21"/>
      <c r="D29" s="21"/>
      <c r="E29" s="21"/>
      <c r="F29" s="21"/>
      <c r="G29" s="12">
        <v>3070</v>
      </c>
      <c r="H29" s="11" t="s">
        <v>37</v>
      </c>
      <c r="I29" s="8"/>
      <c r="J29" s="8"/>
      <c r="K29" s="8">
        <v>269</v>
      </c>
      <c r="L29" s="8">
        <v>207.1</v>
      </c>
      <c r="M29" s="8">
        <v>158</v>
      </c>
      <c r="N29" s="8"/>
    </row>
    <row r="30" spans="2:14" ht="12.75">
      <c r="B30" s="9" t="s">
        <v>41</v>
      </c>
      <c r="G30" s="10">
        <v>3070</v>
      </c>
      <c r="H30" s="11" t="s">
        <v>38</v>
      </c>
      <c r="I30" s="8"/>
      <c r="J30" s="8"/>
      <c r="K30" s="8"/>
      <c r="L30" s="8">
        <v>1857.4</v>
      </c>
      <c r="M30" s="8">
        <v>1536</v>
      </c>
      <c r="N30" s="8"/>
    </row>
    <row r="31" spans="2:14" ht="12.75">
      <c r="B31" s="9"/>
      <c r="G31" s="10"/>
      <c r="H31" s="11" t="s">
        <v>39</v>
      </c>
      <c r="I31" s="8"/>
      <c r="J31" s="8"/>
      <c r="K31" s="8">
        <v>1527.5</v>
      </c>
      <c r="L31" s="8"/>
      <c r="M31" s="8"/>
      <c r="N31" s="8"/>
    </row>
    <row r="32" spans="8:14" ht="12.75">
      <c r="H32" s="8"/>
      <c r="I32" s="8"/>
      <c r="J32" s="8"/>
      <c r="K32" s="8">
        <f>SUM(K27:K31)</f>
        <v>3006.5</v>
      </c>
      <c r="L32" s="8">
        <f>SUM(L27:L31)</f>
        <v>3273.8</v>
      </c>
      <c r="M32" s="8">
        <f>SUM(M27:M31)</f>
        <v>2903</v>
      </c>
      <c r="N32" s="8"/>
    </row>
    <row r="33" spans="8:11" ht="12.75">
      <c r="H33" s="13" t="s">
        <v>43</v>
      </c>
      <c r="K33" s="14">
        <v>64</v>
      </c>
    </row>
  </sheetData>
  <mergeCells count="35">
    <mergeCell ref="M16:N16"/>
    <mergeCell ref="B27:F27"/>
    <mergeCell ref="B28:F28"/>
    <mergeCell ref="B21:F21"/>
    <mergeCell ref="B22:F22"/>
    <mergeCell ref="B18:F18"/>
    <mergeCell ref="B19:F19"/>
    <mergeCell ref="B20:F20"/>
    <mergeCell ref="B29:F29"/>
    <mergeCell ref="L23:L24"/>
    <mergeCell ref="M23:M24"/>
    <mergeCell ref="N23:N24"/>
    <mergeCell ref="B25:F25"/>
    <mergeCell ref="H23:H24"/>
    <mergeCell ref="I23:I24"/>
    <mergeCell ref="J23:J24"/>
    <mergeCell ref="K23:K24"/>
    <mergeCell ref="B23:F24"/>
    <mergeCell ref="B13:F13"/>
    <mergeCell ref="B14:F14"/>
    <mergeCell ref="B15:F15"/>
    <mergeCell ref="B17:F17"/>
    <mergeCell ref="B16:F16"/>
    <mergeCell ref="B9:F9"/>
    <mergeCell ref="B10:F10"/>
    <mergeCell ref="B11:F11"/>
    <mergeCell ref="B12:F12"/>
    <mergeCell ref="B5:F5"/>
    <mergeCell ref="B6:F6"/>
    <mergeCell ref="B7:F7"/>
    <mergeCell ref="B8:F8"/>
    <mergeCell ref="B1:M1"/>
    <mergeCell ref="B2:F2"/>
    <mergeCell ref="B3:F3"/>
    <mergeCell ref="B4:F4"/>
  </mergeCells>
  <printOptions/>
  <pageMargins left="0.17" right="0.16" top="0.18" bottom="0.23" header="0.17" footer="0.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(c)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2009-10-29T12:52:09Z</dcterms:created>
  <dcterms:modified xsi:type="dcterms:W3CDTF">2009-10-29T13:14:12Z</dcterms:modified>
  <cp:category/>
  <cp:version/>
  <cp:contentType/>
  <cp:contentStatus/>
</cp:coreProperties>
</file>