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3365"/>
  </bookViews>
  <sheets>
    <sheet name="Приложение 3_Расходы" sheetId="1" r:id="rId1"/>
  </sheets>
  <calcPr calcId="145621" iterate="1"/>
</workbook>
</file>

<file path=xl/calcChain.xml><?xml version="1.0" encoding="utf-8"?>
<calcChain xmlns="http://schemas.openxmlformats.org/spreadsheetml/2006/main">
  <c r="R29" i="1" l="1"/>
  <c r="P8" i="1" l="1"/>
  <c r="Q8" i="1"/>
  <c r="R8" i="1"/>
  <c r="O8" i="1"/>
  <c r="V11" i="1"/>
  <c r="U11" i="1"/>
  <c r="T11" i="1"/>
  <c r="V14" i="1" l="1"/>
  <c r="U14" i="1"/>
  <c r="T9" i="1" l="1"/>
  <c r="T10" i="1"/>
  <c r="T12" i="1"/>
  <c r="T14" i="1"/>
  <c r="T16" i="1"/>
  <c r="T17" i="1"/>
  <c r="T19" i="1"/>
  <c r="T20" i="1"/>
  <c r="T22" i="1"/>
  <c r="T23" i="1"/>
  <c r="T24" i="1"/>
  <c r="T26" i="1"/>
  <c r="T28" i="1"/>
  <c r="T30" i="1"/>
  <c r="T32" i="1"/>
  <c r="O13" i="1" l="1"/>
  <c r="Q31" i="1"/>
  <c r="Q29" i="1"/>
  <c r="Q27" i="1"/>
  <c r="Q25" i="1"/>
  <c r="Q21" i="1"/>
  <c r="Q18" i="1"/>
  <c r="Q15" i="1"/>
  <c r="Q13" i="1"/>
  <c r="R13" i="1"/>
  <c r="P13" i="1"/>
  <c r="T8" i="1" l="1"/>
  <c r="V13" i="1"/>
  <c r="U13" i="1"/>
  <c r="T13" i="1"/>
  <c r="Q33" i="1"/>
  <c r="V8" i="1"/>
  <c r="U8" i="1"/>
  <c r="P29" i="1"/>
  <c r="O29" i="1"/>
  <c r="P31" i="1"/>
  <c r="R31" i="1"/>
  <c r="O31" i="1"/>
  <c r="V30" i="1"/>
  <c r="U30" i="1"/>
  <c r="T31" i="1" l="1"/>
  <c r="V9" i="1"/>
  <c r="V10" i="1"/>
  <c r="V12" i="1"/>
  <c r="V16" i="1"/>
  <c r="V17" i="1"/>
  <c r="V19" i="1"/>
  <c r="V20" i="1"/>
  <c r="V22" i="1"/>
  <c r="V23" i="1"/>
  <c r="V24" i="1"/>
  <c r="V26" i="1"/>
  <c r="V28" i="1"/>
  <c r="V32" i="1"/>
  <c r="V31" i="1" s="1"/>
  <c r="U10" i="1"/>
  <c r="O27" i="1" l="1"/>
  <c r="O25" i="1"/>
  <c r="O21" i="1"/>
  <c r="O18" i="1"/>
  <c r="O15" i="1"/>
  <c r="O33" i="1" l="1"/>
  <c r="U9" i="1"/>
  <c r="U12" i="1"/>
  <c r="U16" i="1"/>
  <c r="U17" i="1"/>
  <c r="U19" i="1"/>
  <c r="U20" i="1"/>
  <c r="U22" i="1"/>
  <c r="U23" i="1"/>
  <c r="U24" i="1"/>
  <c r="U26" i="1"/>
  <c r="U28" i="1"/>
  <c r="U32" i="1"/>
  <c r="U31" i="1" s="1"/>
  <c r="T29" i="1"/>
  <c r="R27" i="1"/>
  <c r="R25" i="1"/>
  <c r="T25" i="1" s="1"/>
  <c r="R21" i="1"/>
  <c r="R18" i="1"/>
  <c r="R15" i="1"/>
  <c r="P27" i="1"/>
  <c r="P25" i="1"/>
  <c r="P21" i="1"/>
  <c r="P18" i="1"/>
  <c r="P15" i="1"/>
  <c r="T27" i="1" l="1"/>
  <c r="P33" i="1"/>
  <c r="T15" i="1"/>
  <c r="T21" i="1"/>
  <c r="T18" i="1"/>
  <c r="R33" i="1"/>
  <c r="S11" i="1" s="1"/>
  <c r="V29" i="1"/>
  <c r="V27" i="1"/>
  <c r="V25" i="1"/>
  <c r="V21" i="1"/>
  <c r="V18" i="1"/>
  <c r="V15" i="1"/>
  <c r="U25" i="1"/>
  <c r="U18" i="1"/>
  <c r="U21" i="1"/>
  <c r="U15" i="1"/>
  <c r="U29" i="1"/>
  <c r="U27" i="1"/>
  <c r="S13" i="1" l="1"/>
  <c r="S17" i="1"/>
  <c r="S21" i="1"/>
  <c r="S25" i="1"/>
  <c r="S29" i="1"/>
  <c r="S16" i="1"/>
  <c r="S28" i="1"/>
  <c r="T33" i="1"/>
  <c r="S9" i="1"/>
  <c r="S14" i="1"/>
  <c r="S22" i="1"/>
  <c r="S26" i="1"/>
  <c r="S30" i="1"/>
  <c r="S33" i="1"/>
  <c r="S20" i="1"/>
  <c r="S32" i="1"/>
  <c r="S10" i="1"/>
  <c r="S15" i="1"/>
  <c r="S19" i="1"/>
  <c r="S23" i="1"/>
  <c r="S27" i="1"/>
  <c r="S31" i="1"/>
  <c r="S8" i="1"/>
  <c r="S12" i="1"/>
  <c r="S24" i="1"/>
  <c r="S18" i="1"/>
  <c r="V33" i="1"/>
  <c r="U33" i="1"/>
</calcChain>
</file>

<file path=xl/sharedStrings.xml><?xml version="1.0" encoding="utf-8"?>
<sst xmlns="http://schemas.openxmlformats.org/spreadsheetml/2006/main" count="50" uniqueCount="44">
  <si>
    <t xml:space="preserve">Итого расходов: </t>
  </si>
  <si>
    <t xml:space="preserve">                                                                                                            </t>
  </si>
  <si>
    <t/>
  </si>
  <si>
    <t>Массовый спорт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</si>
  <si>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</si>
  <si>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</si>
  <si>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</si>
  <si>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</si>
  <si>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</si>
  <si>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</si>
  <si>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</si>
  <si>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</si>
  <si>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</si>
  <si>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</si>
  <si>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</si>
  <si>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</si>
  <si>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</si>
  <si>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</si>
  <si>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Другие общегосударственные вопросы</t>
  </si>
  <si>
    <t>ОБЩЕГОСУДАРСТВЕННЫЕ ВОПРОСЫ</t>
  </si>
  <si>
    <t>Подраздел</t>
  </si>
  <si>
    <t>Раздел</t>
  </si>
  <si>
    <t>Наименование</t>
  </si>
  <si>
    <t>(тыс. рублей)</t>
  </si>
  <si>
    <t>%
исполнения первоначального плана</t>
  </si>
  <si>
    <t>План по закону о бюджете первоначальный, тыс. руб.</t>
  </si>
  <si>
    <t>%
исполнения уточненного плана</t>
  </si>
  <si>
    <t>Гражданская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</si>
  <si>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</si>
  <si>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Удельный вес</t>
  </si>
  <si>
    <t>Темп роста (снижения) к исполнено за отчетный год, %</t>
  </si>
  <si>
    <t xml:space="preserve">Пояснение отклонений от уточненных плановых значений (более чем на 5%) ПО ИТОГУ ГОДА 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</si>
  <si>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</si>
  <si>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</si>
  <si>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</si>
  <si>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</si>
  <si>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</si>
  <si>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за 2023 год по разделам и подразделам классификации расходов бюджетов</t>
  </si>
  <si>
    <t>Обеспечение проведения выборов и референдумов</t>
  </si>
  <si>
    <t>Расходы бюджета Толвуйского сельского поселения</t>
  </si>
  <si>
    <t>Таблица 3</t>
  </si>
  <si>
    <t>Фактическое исполнение на 01.10.2022 года (на отчетную дату аналогично текущему финансовому году)</t>
  </si>
  <si>
    <t>План по закону о бюджете уточненный (30.09.23 + уведомления), тыс.  руб.</t>
  </si>
  <si>
    <t>Фактическое исполнение на 01.10.2023 года,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</si>
</sst>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"/>
    <numFmt numFmtId="167" formatCode="#,##0.0"/>
    <numFmt numFmtId="168" formatCode="0.0%"/>
  </numFmts>
  <fonts count="1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1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 vertical="top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right" vertical="top" wrapText="1"/>
      <protection hidden="1"/>
    </xf>
    <xf numFmtId="0" fontId="6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NumberFormat="1" applyFont="1" applyFill="1" applyBorder="1" applyAlignment="1" applyProtection="1">
      <protection hidden="1"/>
    </xf>
    <xf numFmtId="164" fontId="10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10" fillId="0" borderId="1" xfId="0" applyNumberFormat="1" applyFont="1" applyFill="1" applyBorder="1" applyAlignment="1" applyProtection="1">
      <alignment vertical="center"/>
      <protection hidden="1"/>
    </xf>
    <xf numFmtId="165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 applyProtection="1">
      <alignment vertical="center"/>
      <protection hidden="1"/>
    </xf>
    <xf numFmtId="164" fontId="3" fillId="0" borderId="1" xfId="0" applyNumberFormat="1" applyFont="1" applyFill="1" applyBorder="1" applyAlignment="1" applyProtection="1">
      <alignment vertical="center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9" fontId="10" fillId="0" borderId="1" xfId="0" applyNumberFormat="1" applyFont="1" applyFill="1" applyBorder="1" applyAlignment="1" applyProtection="1">
      <alignment horizontal="center" vertical="center"/>
      <protection hidden="1"/>
    </xf>
    <xf numFmtId="9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/>
    <xf numFmtId="0" fontId="6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6" fillId="0" borderId="1" xfId="0" applyFont="1" applyBorder="1"/>
    <xf numFmtId="0" fontId="6" fillId="0" borderId="0" xfId="0" applyFont="1"/>
    <xf numFmtId="0" fontId="0" fillId="0" borderId="0" xfId="0" applyFill="1" applyProtection="1">
      <protection hidden="1"/>
    </xf>
    <xf numFmtId="0" fontId="0" fillId="0" borderId="0" xfId="0" applyFill="1"/>
    <xf numFmtId="9" fontId="3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right"/>
    </xf>
    <xf numFmtId="168" fontId="10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168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0" applyNumberFormat="1" applyFont="1" applyFill="1" applyBorder="1" applyAlignment="1" applyProtection="1">
      <alignment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6" fontId="4" fillId="0" borderId="1" xfId="0" applyNumberFormat="1" applyFont="1" applyFill="1" applyBorder="1" applyAlignment="1" applyProtection="1">
      <alignment vertical="center" wrapText="1"/>
      <protection hidden="1"/>
    </xf>
    <xf numFmtId="166" fontId="4" fillId="0" borderId="4" xfId="0" applyNumberFormat="1" applyFont="1" applyFill="1" applyBorder="1" applyAlignment="1" applyProtection="1">
      <alignment vertical="center" wrapText="1"/>
      <protection hidden="1"/>
    </xf>
    <xf numFmtId="166" fontId="4" fillId="0" borderId="5" xfId="0" applyNumberFormat="1" applyFont="1" applyFill="1" applyBorder="1" applyAlignment="1" applyProtection="1">
      <alignment vertical="center" wrapText="1"/>
      <protection hidden="1"/>
    </xf>
    <xf numFmtId="166" fontId="4" fillId="0" borderId="6" xfId="0" applyNumberFormat="1" applyFont="1" applyFill="1" applyBorder="1" applyAlignment="1" applyProtection="1">
      <alignment vertical="center" wrapText="1"/>
      <protection hidden="1"/>
    </xf>
    <xf numFmtId="166" fontId="3" fillId="0" borderId="1" xfId="0" applyNumberFormat="1" applyFont="1" applyFill="1" applyBorder="1" applyAlignment="1" applyProtection="1">
      <alignment vertical="center" wrapText="1"/>
      <protection hidden="1"/>
    </xf>
    <xf numFmtId="0" fontId="9" fillId="0" borderId="1" xfId="0" applyFont="1" applyBorder="1" applyAlignment="1">
      <alignment horizontal="left" vertical="center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0" fontId="6" fillId="0" borderId="0" xfId="0" applyNumberFormat="1" applyFont="1" applyFill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A7" zoomScaleNormal="100" workbookViewId="0">
      <selection activeCell="R35" sqref="R35"/>
    </sheetView>
  </sheetViews>
  <sheetFormatPr defaultColWidth="9.140625" defaultRowHeight="12.75" x14ac:dyDescent="0.2"/>
  <cols>
    <col min="1" max="1" width="1.42578125" customWidth="1"/>
    <col min="2" max="3" width="9.140625" customWidth="1"/>
    <col min="4" max="4" width="0.85546875" customWidth="1"/>
    <col min="5" max="5" width="0.7109375" customWidth="1"/>
    <col min="6" max="9" width="9.140625" customWidth="1"/>
    <col min="10" max="10" width="7.7109375" customWidth="1"/>
    <col min="11" max="11" width="0.5703125" hidden="1" customWidth="1"/>
    <col min="12" max="12" width="2.7109375" hidden="1" customWidth="1"/>
    <col min="13" max="13" width="7" customWidth="1"/>
    <col min="14" max="14" width="9.5703125" customWidth="1"/>
    <col min="15" max="15" width="14.7109375" style="26" customWidth="1"/>
    <col min="16" max="16" width="12.28515625" customWidth="1"/>
    <col min="17" max="17" width="12.7109375" customWidth="1"/>
    <col min="18" max="19" width="12.28515625" customWidth="1"/>
    <col min="20" max="20" width="10.42578125" customWidth="1"/>
    <col min="21" max="21" width="10.7109375" customWidth="1"/>
    <col min="22" max="22" width="11.140625" customWidth="1"/>
    <col min="23" max="23" width="28" customWidth="1"/>
    <col min="24" max="24" width="27.28515625" customWidth="1"/>
    <col min="25" max="25" width="23.140625" customWidth="1"/>
    <col min="26" max="26" width="37.140625" customWidth="1"/>
    <col min="27" max="27" width="32.5703125" customWidth="1"/>
    <col min="28" max="28" width="24.140625" customWidth="1"/>
    <col min="29" max="241" width="9.140625" customWidth="1"/>
  </cols>
  <sheetData>
    <row r="1" spans="1:2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8"/>
      <c r="M1" s="8"/>
      <c r="N1" s="8"/>
      <c r="O1" s="8"/>
      <c r="P1" s="7"/>
      <c r="Q1" s="7"/>
      <c r="R1" s="1"/>
      <c r="S1" s="1"/>
      <c r="W1" s="28" t="s">
        <v>40</v>
      </c>
    </row>
    <row r="2" spans="1:23" ht="15.75" customHeight="1" x14ac:dyDescent="0.25">
      <c r="A2" s="6"/>
      <c r="B2" s="6"/>
      <c r="C2" s="6"/>
      <c r="D2" s="43" t="s">
        <v>39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17"/>
    </row>
    <row r="3" spans="1:23" ht="12.75" customHeight="1" x14ac:dyDescent="0.25">
      <c r="A3" s="6"/>
      <c r="B3" s="6"/>
      <c r="C3" s="6"/>
      <c r="D3" s="43" t="s">
        <v>37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17"/>
    </row>
    <row r="4" spans="1:23" ht="12.7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44"/>
      <c r="M4" s="44"/>
      <c r="N4" s="44"/>
      <c r="O4" s="21"/>
      <c r="P4" s="9"/>
      <c r="Q4" s="9"/>
      <c r="R4" s="1"/>
      <c r="S4" s="1"/>
    </row>
    <row r="5" spans="1:23" ht="16.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/>
      <c r="Q5" s="5"/>
      <c r="W5" s="4" t="s">
        <v>23</v>
      </c>
    </row>
    <row r="6" spans="1:23" ht="18" customHeight="1" x14ac:dyDescent="0.2">
      <c r="A6" s="3"/>
      <c r="B6" s="45" t="s">
        <v>22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 t="s">
        <v>21</v>
      </c>
      <c r="N6" s="48" t="s">
        <v>20</v>
      </c>
      <c r="O6" s="46" t="s">
        <v>41</v>
      </c>
      <c r="P6" s="48" t="s">
        <v>25</v>
      </c>
      <c r="Q6" s="48" t="s">
        <v>42</v>
      </c>
      <c r="R6" s="48" t="s">
        <v>43</v>
      </c>
      <c r="S6" s="49" t="s">
        <v>29</v>
      </c>
      <c r="T6" s="48" t="s">
        <v>24</v>
      </c>
      <c r="U6" s="52" t="s">
        <v>26</v>
      </c>
      <c r="V6" s="51" t="s">
        <v>30</v>
      </c>
      <c r="W6" s="49" t="s">
        <v>31</v>
      </c>
    </row>
    <row r="7" spans="1:23" ht="88.5" customHeight="1" x14ac:dyDescent="0.2">
      <c r="A7" s="3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8"/>
      <c r="O7" s="47"/>
      <c r="P7" s="48"/>
      <c r="Q7" s="48"/>
      <c r="R7" s="48"/>
      <c r="S7" s="53"/>
      <c r="T7" s="48"/>
      <c r="U7" s="52"/>
      <c r="V7" s="50"/>
      <c r="W7" s="50"/>
    </row>
    <row r="8" spans="1:23" ht="14.25" customHeight="1" x14ac:dyDescent="0.2">
      <c r="A8" s="10"/>
      <c r="B8" s="41" t="s">
        <v>19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12">
        <v>1</v>
      </c>
      <c r="N8" s="12" t="s">
        <v>2</v>
      </c>
      <c r="O8" s="13">
        <f>SUM(O9:O12)</f>
        <v>2379.2579999999998</v>
      </c>
      <c r="P8" s="13">
        <f t="shared" ref="P8:R8" si="0">SUM(P9:P12)</f>
        <v>2646.7</v>
      </c>
      <c r="Q8" s="13">
        <f t="shared" si="0"/>
        <v>2849.7490000000003</v>
      </c>
      <c r="R8" s="13">
        <f t="shared" si="0"/>
        <v>1955.8989999999999</v>
      </c>
      <c r="S8" s="18">
        <f t="shared" ref="S8:S33" si="1">R8/$R$33</f>
        <v>0.27059225548769644</v>
      </c>
      <c r="T8" s="29">
        <f>R8/P8</f>
        <v>0.73899535270336647</v>
      </c>
      <c r="U8" s="29">
        <f>R8/Q8</f>
        <v>0.68634079703159812</v>
      </c>
      <c r="V8" s="30">
        <f>R8/O8</f>
        <v>0.82206259262341452</v>
      </c>
      <c r="W8" s="20"/>
    </row>
    <row r="9" spans="1:23" ht="34.5" customHeight="1" x14ac:dyDescent="0.2">
      <c r="A9" s="10"/>
      <c r="B9" s="38" t="s">
        <v>34</v>
      </c>
      <c r="C9" s="39"/>
      <c r="D9" s="39"/>
      <c r="E9" s="39"/>
      <c r="F9" s="39"/>
      <c r="G9" s="39"/>
      <c r="H9" s="39"/>
      <c r="I9" s="39"/>
      <c r="J9" s="39"/>
      <c r="K9" s="39"/>
      <c r="L9" s="40"/>
      <c r="M9" s="14">
        <v>1</v>
      </c>
      <c r="N9" s="14">
        <v>2</v>
      </c>
      <c r="O9" s="15">
        <v>872.10199999999998</v>
      </c>
      <c r="P9" s="15">
        <v>998</v>
      </c>
      <c r="Q9" s="15">
        <v>1055.3530000000001</v>
      </c>
      <c r="R9" s="15">
        <v>739.572</v>
      </c>
      <c r="S9" s="19">
        <f t="shared" si="1"/>
        <v>0.10231737711177655</v>
      </c>
      <c r="T9" s="31">
        <f t="shared" ref="T9:T33" si="2">R9/P9</f>
        <v>0.74105410821643292</v>
      </c>
      <c r="U9" s="31">
        <f t="shared" ref="U9:U33" si="3">R9/Q9</f>
        <v>0.70078163420201578</v>
      </c>
      <c r="V9" s="32">
        <f t="shared" ref="V9:V33" si="4">R9/O9</f>
        <v>0.84803383090510054</v>
      </c>
      <c r="W9" s="20"/>
    </row>
    <row r="10" spans="1:23" ht="40.5" customHeight="1" x14ac:dyDescent="0.2">
      <c r="A10" s="10"/>
      <c r="B10" s="38" t="s">
        <v>28</v>
      </c>
      <c r="C10" s="39"/>
      <c r="D10" s="39"/>
      <c r="E10" s="39"/>
      <c r="F10" s="39"/>
      <c r="G10" s="39"/>
      <c r="H10" s="39"/>
      <c r="I10" s="39"/>
      <c r="J10" s="39"/>
      <c r="K10" s="39"/>
      <c r="L10" s="40"/>
      <c r="M10" s="14">
        <v>1</v>
      </c>
      <c r="N10" s="14">
        <v>4</v>
      </c>
      <c r="O10" s="15">
        <v>824.721</v>
      </c>
      <c r="P10" s="15">
        <v>1344.5</v>
      </c>
      <c r="Q10" s="15">
        <v>1344.346</v>
      </c>
      <c r="R10" s="15">
        <v>1008.5069999999999</v>
      </c>
      <c r="S10" s="19">
        <f t="shared" si="1"/>
        <v>0.13952365833058367</v>
      </c>
      <c r="T10" s="31">
        <f t="shared" si="2"/>
        <v>0.75009817776124954</v>
      </c>
      <c r="U10" s="31">
        <f t="shared" ref="U10" si="5">R10/Q10</f>
        <v>0.75018410438979244</v>
      </c>
      <c r="V10" s="32">
        <f t="shared" si="4"/>
        <v>1.22284627164823</v>
      </c>
      <c r="W10" s="20"/>
    </row>
    <row r="11" spans="1:23" ht="14.25" customHeight="1" x14ac:dyDescent="0.2">
      <c r="A11" s="10"/>
      <c r="B11" s="38" t="s">
        <v>38</v>
      </c>
      <c r="C11" s="39"/>
      <c r="D11" s="39"/>
      <c r="E11" s="39"/>
      <c r="F11" s="39"/>
      <c r="G11" s="39"/>
      <c r="H11" s="39"/>
      <c r="I11" s="39"/>
      <c r="J11" s="39"/>
      <c r="K11" s="39"/>
      <c r="L11" s="40"/>
      <c r="M11" s="14">
        <v>1</v>
      </c>
      <c r="N11" s="14">
        <v>7</v>
      </c>
      <c r="O11" s="15">
        <v>117.286</v>
      </c>
      <c r="P11" s="15">
        <v>0</v>
      </c>
      <c r="Q11" s="15">
        <v>0</v>
      </c>
      <c r="R11" s="15">
        <v>0</v>
      </c>
      <c r="S11" s="19">
        <f t="shared" si="1"/>
        <v>0</v>
      </c>
      <c r="T11" s="31" t="e">
        <f t="shared" ref="T11" si="6">R11/P11</f>
        <v>#DIV/0!</v>
      </c>
      <c r="U11" s="31" t="e">
        <f t="shared" ref="U11" si="7">R11/Q11</f>
        <v>#DIV/0!</v>
      </c>
      <c r="V11" s="32">
        <f t="shared" ref="V11" si="8">R11/O11</f>
        <v>0</v>
      </c>
      <c r="W11" s="20"/>
    </row>
    <row r="12" spans="1:23" ht="14.25" customHeight="1" x14ac:dyDescent="0.2">
      <c r="A12" s="10"/>
      <c r="B12" s="37" t="s">
        <v>18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14">
        <v>1</v>
      </c>
      <c r="N12" s="14">
        <v>13</v>
      </c>
      <c r="O12" s="15">
        <v>565.149</v>
      </c>
      <c r="P12" s="15">
        <v>304.2</v>
      </c>
      <c r="Q12" s="15">
        <v>450.05</v>
      </c>
      <c r="R12" s="15">
        <v>207.82</v>
      </c>
      <c r="S12" s="19">
        <f t="shared" si="1"/>
        <v>2.8751220045336222E-2</v>
      </c>
      <c r="T12" s="31">
        <f t="shared" si="2"/>
        <v>0.68316896778435243</v>
      </c>
      <c r="U12" s="31">
        <f t="shared" si="3"/>
        <v>0.46177091434285078</v>
      </c>
      <c r="V12" s="32">
        <f t="shared" si="4"/>
        <v>0.36772603331156917</v>
      </c>
      <c r="W12" s="20"/>
    </row>
    <row r="13" spans="1:23" s="24" customFormat="1" ht="14.25" customHeight="1" x14ac:dyDescent="0.2">
      <c r="A13" s="22"/>
      <c r="B13" s="41" t="s">
        <v>35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2">
        <v>2</v>
      </c>
      <c r="N13" s="12"/>
      <c r="O13" s="16">
        <f>O14</f>
        <v>118.42400000000001</v>
      </c>
      <c r="P13" s="16">
        <f>P14</f>
        <v>193.1</v>
      </c>
      <c r="Q13" s="16">
        <f>Q14</f>
        <v>193.1</v>
      </c>
      <c r="R13" s="16">
        <f t="shared" ref="R13" si="9">R14</f>
        <v>142.465</v>
      </c>
      <c r="S13" s="27">
        <f t="shared" si="1"/>
        <v>1.9709568683277959E-2</v>
      </c>
      <c r="T13" s="33">
        <f t="shared" si="2"/>
        <v>0.73777835318487839</v>
      </c>
      <c r="U13" s="33">
        <f t="shared" si="3"/>
        <v>0.73777835318487839</v>
      </c>
      <c r="V13" s="34">
        <f t="shared" si="4"/>
        <v>1.2030078362494088</v>
      </c>
      <c r="W13" s="23"/>
    </row>
    <row r="14" spans="1:23" ht="14.25" customHeight="1" x14ac:dyDescent="0.2">
      <c r="A14" s="10"/>
      <c r="B14" s="37" t="s">
        <v>36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14">
        <v>2</v>
      </c>
      <c r="N14" s="14">
        <v>3</v>
      </c>
      <c r="O14" s="15">
        <v>118.42400000000001</v>
      </c>
      <c r="P14" s="15">
        <v>193.1</v>
      </c>
      <c r="Q14" s="15">
        <v>193.1</v>
      </c>
      <c r="R14" s="15">
        <v>142.465</v>
      </c>
      <c r="S14" s="19">
        <f t="shared" si="1"/>
        <v>1.9709568683277959E-2</v>
      </c>
      <c r="T14" s="31">
        <f t="shared" si="2"/>
        <v>0.73777835318487839</v>
      </c>
      <c r="U14" s="31">
        <f t="shared" si="3"/>
        <v>0.73777835318487839</v>
      </c>
      <c r="V14" s="32">
        <f t="shared" si="4"/>
        <v>1.2030078362494088</v>
      </c>
      <c r="W14" s="20"/>
    </row>
    <row r="15" spans="1:23" s="24" customFormat="1" ht="23.25" customHeight="1" x14ac:dyDescent="0.2">
      <c r="A15" s="22"/>
      <c r="B15" s="41" t="s">
        <v>17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12">
        <v>3</v>
      </c>
      <c r="N15" s="12" t="s">
        <v>2</v>
      </c>
      <c r="O15" s="16">
        <f t="shared" ref="O15" si="10">O16+O17</f>
        <v>0</v>
      </c>
      <c r="P15" s="16">
        <f>P16+P17</f>
        <v>80</v>
      </c>
      <c r="Q15" s="16">
        <f>Q16+Q17</f>
        <v>80</v>
      </c>
      <c r="R15" s="16">
        <f t="shared" ref="R15" si="11">R16+R17</f>
        <v>0</v>
      </c>
      <c r="S15" s="27">
        <f t="shared" si="1"/>
        <v>0</v>
      </c>
      <c r="T15" s="33">
        <f t="shared" si="2"/>
        <v>0</v>
      </c>
      <c r="U15" s="33">
        <f t="shared" si="3"/>
        <v>0</v>
      </c>
      <c r="V15" s="34" t="e">
        <f t="shared" si="4"/>
        <v>#DIV/0!</v>
      </c>
      <c r="W15" s="23"/>
    </row>
    <row r="16" spans="1:23" ht="16.5" customHeight="1" x14ac:dyDescent="0.2">
      <c r="A16" s="10"/>
      <c r="B16" s="42" t="s">
        <v>27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14">
        <v>3</v>
      </c>
      <c r="N16" s="14">
        <v>9</v>
      </c>
      <c r="O16" s="15">
        <v>0</v>
      </c>
      <c r="P16" s="15">
        <v>10</v>
      </c>
      <c r="Q16" s="15">
        <v>10</v>
      </c>
      <c r="R16" s="15">
        <v>0</v>
      </c>
      <c r="S16" s="19">
        <f t="shared" si="1"/>
        <v>0</v>
      </c>
      <c r="T16" s="31">
        <f t="shared" si="2"/>
        <v>0</v>
      </c>
      <c r="U16" s="31">
        <f t="shared" si="3"/>
        <v>0</v>
      </c>
      <c r="V16" s="32" t="e">
        <f t="shared" si="4"/>
        <v>#DIV/0!</v>
      </c>
      <c r="W16" s="20"/>
    </row>
    <row r="17" spans="1:23" ht="23.25" customHeight="1" x14ac:dyDescent="0.2">
      <c r="A17" s="10"/>
      <c r="B17" s="37" t="s">
        <v>16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14">
        <v>3</v>
      </c>
      <c r="N17" s="14">
        <v>14</v>
      </c>
      <c r="O17" s="15">
        <v>0</v>
      </c>
      <c r="P17" s="15">
        <v>70</v>
      </c>
      <c r="Q17" s="15">
        <v>70</v>
      </c>
      <c r="R17" s="15">
        <v>0</v>
      </c>
      <c r="S17" s="19">
        <f t="shared" si="1"/>
        <v>0</v>
      </c>
      <c r="T17" s="31">
        <f t="shared" si="2"/>
        <v>0</v>
      </c>
      <c r="U17" s="31">
        <f t="shared" si="3"/>
        <v>0</v>
      </c>
      <c r="V17" s="32" t="e">
        <f t="shared" si="4"/>
        <v>#DIV/0!</v>
      </c>
      <c r="W17" s="20"/>
    </row>
    <row r="18" spans="1:23" s="24" customFormat="1" ht="14.25" customHeight="1" x14ac:dyDescent="0.2">
      <c r="A18" s="22"/>
      <c r="B18" s="41" t="s">
        <v>15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12">
        <v>4</v>
      </c>
      <c r="N18" s="12" t="s">
        <v>2</v>
      </c>
      <c r="O18" s="16">
        <f t="shared" ref="O18" si="12">O19+O20</f>
        <v>1829.548</v>
      </c>
      <c r="P18" s="16">
        <f>P19+P20</f>
        <v>2627.4</v>
      </c>
      <c r="Q18" s="16">
        <f>Q19+Q20</f>
        <v>3134.598</v>
      </c>
      <c r="R18" s="16">
        <f t="shared" ref="R18" si="13">R19+R20</f>
        <v>2183.7269999999999</v>
      </c>
      <c r="S18" s="27">
        <f t="shared" si="1"/>
        <v>0.30211151715880058</v>
      </c>
      <c r="T18" s="33">
        <f t="shared" si="2"/>
        <v>0.8311361041333637</v>
      </c>
      <c r="U18" s="33">
        <f t="shared" si="3"/>
        <v>0.69665296794038656</v>
      </c>
      <c r="V18" s="34">
        <f t="shared" si="4"/>
        <v>1.1935882523989532</v>
      </c>
      <c r="W18" s="23"/>
    </row>
    <row r="19" spans="1:23" ht="14.25" customHeight="1" x14ac:dyDescent="0.2">
      <c r="A19" s="10"/>
      <c r="B19" s="37" t="s">
        <v>14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4">
        <v>4</v>
      </c>
      <c r="N19" s="14">
        <v>9</v>
      </c>
      <c r="O19" s="15">
        <v>1829.548</v>
      </c>
      <c r="P19" s="15">
        <v>2627.4</v>
      </c>
      <c r="Q19" s="15">
        <v>3128.598</v>
      </c>
      <c r="R19" s="15">
        <v>2177.7269999999999</v>
      </c>
      <c r="S19" s="19">
        <f t="shared" si="1"/>
        <v>0.30128143670325241</v>
      </c>
      <c r="T19" s="31">
        <f t="shared" si="2"/>
        <v>0.82885247773464255</v>
      </c>
      <c r="U19" s="31">
        <f t="shared" si="3"/>
        <v>0.69607121144998496</v>
      </c>
      <c r="V19" s="32">
        <f t="shared" si="4"/>
        <v>1.1903087538561437</v>
      </c>
      <c r="W19" s="20"/>
    </row>
    <row r="20" spans="1:23" ht="14.25" customHeight="1" x14ac:dyDescent="0.2">
      <c r="A20" s="10"/>
      <c r="B20" s="37" t="s">
        <v>13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14">
        <v>4</v>
      </c>
      <c r="N20" s="14">
        <v>12</v>
      </c>
      <c r="O20" s="15">
        <v>0</v>
      </c>
      <c r="P20" s="15">
        <v>0</v>
      </c>
      <c r="Q20" s="15">
        <v>6</v>
      </c>
      <c r="R20" s="15">
        <v>6</v>
      </c>
      <c r="S20" s="19">
        <f t="shared" si="1"/>
        <v>8.3008045554815385E-4</v>
      </c>
      <c r="T20" s="31" t="e">
        <f t="shared" si="2"/>
        <v>#DIV/0!</v>
      </c>
      <c r="U20" s="31">
        <f t="shared" si="3"/>
        <v>1</v>
      </c>
      <c r="V20" s="32" t="e">
        <f t="shared" si="4"/>
        <v>#DIV/0!</v>
      </c>
      <c r="W20" s="20"/>
    </row>
    <row r="21" spans="1:23" s="24" customFormat="1" ht="14.25" customHeight="1" x14ac:dyDescent="0.2">
      <c r="A21" s="22"/>
      <c r="B21" s="41" t="s">
        <v>12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12">
        <v>5</v>
      </c>
      <c r="N21" s="12" t="s">
        <v>2</v>
      </c>
      <c r="O21" s="16">
        <f t="shared" ref="O21" si="14">O22+O23+O24</f>
        <v>1683.931</v>
      </c>
      <c r="P21" s="16">
        <f>P22+P23+P24</f>
        <v>1969.2579999999998</v>
      </c>
      <c r="Q21" s="16">
        <f>Q22+Q23+Q24</f>
        <v>1570.097</v>
      </c>
      <c r="R21" s="16">
        <f t="shared" ref="R21" si="15">R22+R23+R24</f>
        <v>852.66200000000003</v>
      </c>
      <c r="S21" s="27">
        <f t="shared" si="1"/>
        <v>0.11796301023143334</v>
      </c>
      <c r="T21" s="33">
        <f t="shared" si="2"/>
        <v>0.43298643448446072</v>
      </c>
      <c r="U21" s="33">
        <f t="shared" si="3"/>
        <v>0.54306326297037699</v>
      </c>
      <c r="V21" s="34">
        <f t="shared" si="4"/>
        <v>0.50635210112528362</v>
      </c>
      <c r="W21" s="23"/>
    </row>
    <row r="22" spans="1:23" ht="14.25" customHeight="1" x14ac:dyDescent="0.2">
      <c r="A22" s="10"/>
      <c r="B22" s="37" t="s">
        <v>11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4">
        <v>5</v>
      </c>
      <c r="N22" s="14">
        <v>1</v>
      </c>
      <c r="O22" s="15">
        <v>477.09800000000001</v>
      </c>
      <c r="P22" s="15">
        <v>680.3</v>
      </c>
      <c r="Q22" s="15">
        <v>680.3</v>
      </c>
      <c r="R22" s="15">
        <v>352.45</v>
      </c>
      <c r="S22" s="19">
        <f t="shared" si="1"/>
        <v>4.876030942632447E-2</v>
      </c>
      <c r="T22" s="31">
        <f t="shared" si="2"/>
        <v>0.51808025870939289</v>
      </c>
      <c r="U22" s="31">
        <f t="shared" si="3"/>
        <v>0.51808025870939289</v>
      </c>
      <c r="V22" s="32">
        <f t="shared" si="4"/>
        <v>0.73873711480660154</v>
      </c>
      <c r="W22" s="20"/>
    </row>
    <row r="23" spans="1:23" ht="14.25" customHeight="1" x14ac:dyDescent="0.2">
      <c r="A23" s="10"/>
      <c r="B23" s="37" t="s">
        <v>10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14">
        <v>5</v>
      </c>
      <c r="N23" s="14">
        <v>2</v>
      </c>
      <c r="O23" s="15">
        <v>303.12799999999999</v>
      </c>
      <c r="P23" s="15">
        <v>400</v>
      </c>
      <c r="Q23" s="15">
        <v>289.2</v>
      </c>
      <c r="R23" s="15">
        <v>51.856999999999999</v>
      </c>
      <c r="S23" s="19">
        <f t="shared" si="1"/>
        <v>7.174247030560103E-3</v>
      </c>
      <c r="T23" s="31">
        <f t="shared" si="2"/>
        <v>0.12964249999999999</v>
      </c>
      <c r="U23" s="31">
        <f t="shared" si="3"/>
        <v>0.17931189488243432</v>
      </c>
      <c r="V23" s="32">
        <f t="shared" si="4"/>
        <v>0.1710729460821831</v>
      </c>
      <c r="W23" s="20"/>
    </row>
    <row r="24" spans="1:23" ht="14.25" customHeight="1" x14ac:dyDescent="0.2">
      <c r="A24" s="10"/>
      <c r="B24" s="37" t="s">
        <v>9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14">
        <v>5</v>
      </c>
      <c r="N24" s="14">
        <v>3</v>
      </c>
      <c r="O24" s="15">
        <v>903.70500000000004</v>
      </c>
      <c r="P24" s="15">
        <v>888.95799999999997</v>
      </c>
      <c r="Q24" s="15">
        <v>600.59699999999998</v>
      </c>
      <c r="R24" s="15">
        <v>448.35500000000002</v>
      </c>
      <c r="S24" s="19">
        <f t="shared" si="1"/>
        <v>6.2028453774548756E-2</v>
      </c>
      <c r="T24" s="31">
        <f t="shared" si="2"/>
        <v>0.50436016099748249</v>
      </c>
      <c r="U24" s="31">
        <f t="shared" si="3"/>
        <v>0.74651555036072448</v>
      </c>
      <c r="V24" s="32">
        <f t="shared" si="4"/>
        <v>0.49612982112525655</v>
      </c>
      <c r="W24" s="20"/>
    </row>
    <row r="25" spans="1:23" s="24" customFormat="1" ht="14.25" customHeight="1" x14ac:dyDescent="0.2">
      <c r="A25" s="22"/>
      <c r="B25" s="41" t="s">
        <v>8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2">
        <v>8</v>
      </c>
      <c r="N25" s="12" t="s">
        <v>2</v>
      </c>
      <c r="O25" s="16">
        <f t="shared" ref="O25:R25" si="16">O26</f>
        <v>1635.8019999999999</v>
      </c>
      <c r="P25" s="16">
        <f>P26</f>
        <v>2630.17</v>
      </c>
      <c r="Q25" s="16">
        <f>Q26</f>
        <v>3072.25</v>
      </c>
      <c r="R25" s="16">
        <f t="shared" si="16"/>
        <v>1949.126</v>
      </c>
      <c r="S25" s="27">
        <f t="shared" si="1"/>
        <v>0.26965523300012517</v>
      </c>
      <c r="T25" s="33">
        <f t="shared" si="2"/>
        <v>0.74106464601147448</v>
      </c>
      <c r="U25" s="33">
        <f t="shared" si="3"/>
        <v>0.63442948978761493</v>
      </c>
      <c r="V25" s="34">
        <f t="shared" si="4"/>
        <v>1.1915415190836056</v>
      </c>
      <c r="W25" s="23"/>
    </row>
    <row r="26" spans="1:23" ht="14.25" customHeight="1" x14ac:dyDescent="0.2">
      <c r="A26" s="10"/>
      <c r="B26" s="37" t="s">
        <v>7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14">
        <v>8</v>
      </c>
      <c r="N26" s="14">
        <v>1</v>
      </c>
      <c r="O26" s="15">
        <v>1635.8019999999999</v>
      </c>
      <c r="P26" s="15">
        <v>2630.17</v>
      </c>
      <c r="Q26" s="15">
        <v>3072.25</v>
      </c>
      <c r="R26" s="15">
        <v>1949.126</v>
      </c>
      <c r="S26" s="19">
        <f t="shared" si="1"/>
        <v>0.26965523300012517</v>
      </c>
      <c r="T26" s="31">
        <f t="shared" si="2"/>
        <v>0.74106464601147448</v>
      </c>
      <c r="U26" s="31">
        <f t="shared" si="3"/>
        <v>0.63442948978761493</v>
      </c>
      <c r="V26" s="32">
        <f t="shared" si="4"/>
        <v>1.1915415190836056</v>
      </c>
      <c r="W26" s="20"/>
    </row>
    <row r="27" spans="1:23" s="24" customFormat="1" ht="14.25" customHeight="1" x14ac:dyDescent="0.2">
      <c r="A27" s="22"/>
      <c r="B27" s="41" t="s">
        <v>6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12">
        <v>10</v>
      </c>
      <c r="N27" s="12" t="s">
        <v>2</v>
      </c>
      <c r="O27" s="16">
        <f t="shared" ref="O27:R27" si="17">O28</f>
        <v>77.126000000000005</v>
      </c>
      <c r="P27" s="16">
        <f>P28</f>
        <v>115.7</v>
      </c>
      <c r="Q27" s="16">
        <f>Q28</f>
        <v>115.7</v>
      </c>
      <c r="R27" s="16">
        <f t="shared" si="17"/>
        <v>77.126000000000005</v>
      </c>
      <c r="S27" s="27">
        <f t="shared" si="1"/>
        <v>1.0670130869101154E-2</v>
      </c>
      <c r="T27" s="33">
        <f t="shared" si="2"/>
        <v>0.6666032843560934</v>
      </c>
      <c r="U27" s="33">
        <f t="shared" si="3"/>
        <v>0.6666032843560934</v>
      </c>
      <c r="V27" s="34">
        <f t="shared" si="4"/>
        <v>1</v>
      </c>
      <c r="W27" s="23"/>
    </row>
    <row r="28" spans="1:23" ht="14.25" customHeight="1" x14ac:dyDescent="0.2">
      <c r="A28" s="10"/>
      <c r="B28" s="37" t="s">
        <v>5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4">
        <v>10</v>
      </c>
      <c r="N28" s="14">
        <v>1</v>
      </c>
      <c r="O28" s="15">
        <v>77.126000000000005</v>
      </c>
      <c r="P28" s="15">
        <v>115.7</v>
      </c>
      <c r="Q28" s="15">
        <v>115.7</v>
      </c>
      <c r="R28" s="15">
        <v>77.126000000000005</v>
      </c>
      <c r="S28" s="19">
        <f t="shared" si="1"/>
        <v>1.0670130869101154E-2</v>
      </c>
      <c r="T28" s="31">
        <f t="shared" si="2"/>
        <v>0.6666032843560934</v>
      </c>
      <c r="U28" s="31">
        <f t="shared" si="3"/>
        <v>0.6666032843560934</v>
      </c>
      <c r="V28" s="32">
        <f t="shared" si="4"/>
        <v>1</v>
      </c>
      <c r="W28" s="20"/>
    </row>
    <row r="29" spans="1:23" s="24" customFormat="1" ht="15.75" customHeight="1" x14ac:dyDescent="0.2">
      <c r="A29" s="22"/>
      <c r="B29" s="41" t="s">
        <v>4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12">
        <v>11</v>
      </c>
      <c r="N29" s="12" t="s">
        <v>2</v>
      </c>
      <c r="O29" s="16">
        <f>O30</f>
        <v>0</v>
      </c>
      <c r="P29" s="16">
        <f t="shared" ref="P29:Q29" si="18">P30</f>
        <v>0</v>
      </c>
      <c r="Q29" s="16">
        <f t="shared" si="18"/>
        <v>67.209999999999994</v>
      </c>
      <c r="R29" s="16">
        <f>R30</f>
        <v>67.209999999999994</v>
      </c>
      <c r="S29" s="27">
        <f t="shared" si="1"/>
        <v>9.2982845695652357E-3</v>
      </c>
      <c r="T29" s="33" t="e">
        <f t="shared" si="2"/>
        <v>#DIV/0!</v>
      </c>
      <c r="U29" s="33">
        <f t="shared" si="3"/>
        <v>1</v>
      </c>
      <c r="V29" s="34" t="e">
        <f t="shared" si="4"/>
        <v>#DIV/0!</v>
      </c>
      <c r="W29" s="23"/>
    </row>
    <row r="30" spans="1:23" ht="16.5" customHeight="1" x14ac:dyDescent="0.2">
      <c r="A30" s="10"/>
      <c r="B30" s="37" t="s">
        <v>3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14">
        <v>11</v>
      </c>
      <c r="N30" s="14">
        <v>2</v>
      </c>
      <c r="O30" s="15">
        <v>0</v>
      </c>
      <c r="P30" s="15">
        <v>0</v>
      </c>
      <c r="Q30" s="15">
        <v>67.209999999999994</v>
      </c>
      <c r="R30" s="15">
        <v>67.209999999999994</v>
      </c>
      <c r="S30" s="19">
        <f t="shared" si="1"/>
        <v>9.2982845695652357E-3</v>
      </c>
      <c r="T30" s="31" t="e">
        <f t="shared" si="2"/>
        <v>#DIV/0!</v>
      </c>
      <c r="U30" s="31">
        <f t="shared" ref="U30" si="19">R30/Q30</f>
        <v>1</v>
      </c>
      <c r="V30" s="32" t="e">
        <f t="shared" ref="V30" si="20">R30/O30</f>
        <v>#DIV/0!</v>
      </c>
      <c r="W30" s="20"/>
    </row>
    <row r="31" spans="1:23" s="24" customFormat="1" ht="17.25" hidden="1" customHeight="1" x14ac:dyDescent="0.2">
      <c r="A31" s="22"/>
      <c r="B31" s="41" t="s">
        <v>32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12">
        <v>13</v>
      </c>
      <c r="N31" s="12"/>
      <c r="O31" s="16">
        <f>O32</f>
        <v>0</v>
      </c>
      <c r="P31" s="16">
        <f t="shared" ref="P31:V31" si="21">P32</f>
        <v>0</v>
      </c>
      <c r="Q31" s="16">
        <f t="shared" si="21"/>
        <v>0</v>
      </c>
      <c r="R31" s="16">
        <f t="shared" si="21"/>
        <v>0</v>
      </c>
      <c r="S31" s="27">
        <f t="shared" si="1"/>
        <v>0</v>
      </c>
      <c r="T31" s="33" t="e">
        <f t="shared" si="2"/>
        <v>#DIV/0!</v>
      </c>
      <c r="U31" s="35" t="e">
        <f t="shared" si="21"/>
        <v>#DIV/0!</v>
      </c>
      <c r="V31" s="36" t="e">
        <f t="shared" si="21"/>
        <v>#DIV/0!</v>
      </c>
      <c r="W31" s="23"/>
    </row>
    <row r="32" spans="1:23" ht="17.25" hidden="1" customHeight="1" x14ac:dyDescent="0.2">
      <c r="A32" s="10"/>
      <c r="B32" s="37" t="s">
        <v>33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14">
        <v>13</v>
      </c>
      <c r="N32" s="14">
        <v>1</v>
      </c>
      <c r="O32" s="15">
        <v>0</v>
      </c>
      <c r="P32" s="15">
        <v>0</v>
      </c>
      <c r="Q32" s="15">
        <v>0</v>
      </c>
      <c r="R32" s="15">
        <v>0</v>
      </c>
      <c r="S32" s="19">
        <f t="shared" si="1"/>
        <v>0</v>
      </c>
      <c r="T32" s="31" t="e">
        <f t="shared" si="2"/>
        <v>#DIV/0!</v>
      </c>
      <c r="U32" s="31" t="e">
        <f t="shared" si="3"/>
        <v>#DIV/0!</v>
      </c>
      <c r="V32" s="32" t="e">
        <f t="shared" si="4"/>
        <v>#DIV/0!</v>
      </c>
      <c r="W32" s="20"/>
    </row>
    <row r="33" spans="1:23" ht="15" customHeight="1" x14ac:dyDescent="0.2">
      <c r="A33" s="3" t="s">
        <v>1</v>
      </c>
      <c r="B33" s="45" t="s"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13">
        <f>O8+O13+O15+O18+O21+O25+O27+O29</f>
        <v>7724.0889999999999</v>
      </c>
      <c r="P33" s="11">
        <f>P8+P13+P15+P18+P21+P25+P27+P29</f>
        <v>10262.328000000001</v>
      </c>
      <c r="Q33" s="11">
        <f>Q8+Q13+Q15+Q18+Q21+Q25+Q27+Q29</f>
        <v>11082.704</v>
      </c>
      <c r="R33" s="11">
        <f>R8+R13+R15+R18+R21+R25+R27+R29</f>
        <v>7228.2150000000011</v>
      </c>
      <c r="S33" s="18">
        <f t="shared" si="1"/>
        <v>1</v>
      </c>
      <c r="T33" s="29">
        <f t="shared" si="2"/>
        <v>0.70434456977013404</v>
      </c>
      <c r="U33" s="29">
        <f t="shared" si="3"/>
        <v>0.65220680801364006</v>
      </c>
      <c r="V33" s="30">
        <f t="shared" si="4"/>
        <v>0.93580162010044177</v>
      </c>
      <c r="W33" s="20"/>
    </row>
    <row r="34" spans="1:23" ht="12.7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25"/>
      <c r="P34" s="1"/>
      <c r="Q34" s="1"/>
      <c r="R34" s="1"/>
      <c r="S34" s="1"/>
    </row>
    <row r="35" spans="1:23" ht="12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1"/>
      <c r="Q35" s="1"/>
      <c r="R35" s="1"/>
      <c r="S35" s="1"/>
    </row>
  </sheetData>
  <mergeCells count="41">
    <mergeCell ref="W6:W7"/>
    <mergeCell ref="V6:V7"/>
    <mergeCell ref="T6:T7"/>
    <mergeCell ref="U6:U7"/>
    <mergeCell ref="R6:R7"/>
    <mergeCell ref="S6:S7"/>
    <mergeCell ref="B33:N33"/>
    <mergeCell ref="B25:L25"/>
    <mergeCell ref="B20:L20"/>
    <mergeCell ref="B29:L29"/>
    <mergeCell ref="B28:L28"/>
    <mergeCell ref="B22:L22"/>
    <mergeCell ref="B23:L23"/>
    <mergeCell ref="B21:L21"/>
    <mergeCell ref="B32:L32"/>
    <mergeCell ref="B24:L24"/>
    <mergeCell ref="B26:L26"/>
    <mergeCell ref="B27:L27"/>
    <mergeCell ref="B30:L30"/>
    <mergeCell ref="B31:L31"/>
    <mergeCell ref="B8:L8"/>
    <mergeCell ref="B9:L9"/>
    <mergeCell ref="B12:L12"/>
    <mergeCell ref="B17:L17"/>
    <mergeCell ref="D2:R2"/>
    <mergeCell ref="D3:R3"/>
    <mergeCell ref="L4:N4"/>
    <mergeCell ref="M6:M7"/>
    <mergeCell ref="B6:L7"/>
    <mergeCell ref="O6:O7"/>
    <mergeCell ref="N6:N7"/>
    <mergeCell ref="P6:P7"/>
    <mergeCell ref="Q6:Q7"/>
    <mergeCell ref="B13:L13"/>
    <mergeCell ref="B14:L14"/>
    <mergeCell ref="B19:L19"/>
    <mergeCell ref="B10:L10"/>
    <mergeCell ref="B15:L15"/>
    <mergeCell ref="B18:L18"/>
    <mergeCell ref="B16:L16"/>
    <mergeCell ref="B11:L11"/>
  </mergeCells>
  <printOptions horizontalCentered="1"/>
  <pageMargins left="0.39370078740157483" right="0.39370078740157483" top="0.98425196850393704" bottom="0.39370078740157483" header="0.19685039370078741" footer="0.19685039370078741"/>
  <pageSetup paperSize="9" scale="68" fitToHeight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3_Расходы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2023-08-25T13:00:58Z</cp:lastPrinted>
  <dcterms:created xsi:type="dcterms:W3CDTF">2022-04-26T06:29:05Z</dcterms:created>
  <dcterms:modified xsi:type="dcterms:W3CDTF">2023-10-22T10:42:54Z</dcterms:modified>
</cp:coreProperties>
</file>